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mc:AlternateContent xmlns:mc="http://schemas.openxmlformats.org/markup-compatibility/2006">
    <mc:Choice Requires="x15">
      <x15ac:absPath xmlns:x15ac="http://schemas.microsoft.com/office/spreadsheetml/2010/11/ac" url="C:\Users\rausu200\Desktop\"/>
    </mc:Choice>
  </mc:AlternateContent>
  <xr:revisionPtr revIDLastSave="0" documentId="13_ncr:1_{A5A51FD8-63FE-4061-8C5D-003D9A3F3B8D}" xr6:coauthVersionLast="36" xr6:coauthVersionMax="36" xr10:uidLastSave="{00000000-0000-0000-0000-000000000000}"/>
  <workbookProtection workbookAlgorithmName="SHA-512" workbookHashValue="IH/jCaLKDFg/euqe4OU3m/XZNEcIigOg3GdYd3/PxT26UPc25xw+OshfGh56ApLZ0Vdn70Ynhbdp1Gepn626cg==" workbookSaltValue="AtSoj3M3pmO3A3vsxn/AeA=="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J85" i="4"/>
  <c r="H85" i="4"/>
  <c r="G85" i="4"/>
  <c r="F85" i="4"/>
  <c r="BB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<sst xmlns="http://schemas.openxmlformats.org/spreadsheetml/2006/main" count="228" uniqueCount="114">
  <si>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</si>
  <si>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</si>
  <si>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</si>
  <si>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</si>
  <si>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</si>
  <si>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</si>
  <si>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</si>
  <si>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</si>
  <si>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</si>
  <si>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</si>
  <si>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</si>
  <si>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</si>
  <si>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</si>
  <si>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</si>
  <si>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</si>
  <si>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</si>
  <si>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</si>
  <si>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</si>
  <si>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</si>
  <si>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</si>
  <si>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</si>
  <si>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</si>
  <si>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</si>
  <si>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</si>
  <si>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</si>
  <si>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</si>
  <si>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</si>
  <si>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</si>
  <si>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</si>
  <si>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</si>
  <si>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</si>
  <si>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</si>
  <si>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</si>
  <si>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</si>
  <si>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</si>
  <si>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</si>
  <si>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</si>
  <si>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</si>
  <si>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</si>
  <si>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</si>
  <si>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</si>
  <si>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</si>
  <si>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</si>
  <si>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</si>
  <si>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</si>
  <si>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</si>
  <si>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</si>
  <si>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</si>
  <si>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</si>
  <si>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</si>
  <si>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</si>
  <si>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</si>
  <si>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</si>
  <si>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</si>
  <si>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</si>
  <si>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</si>
  <si>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</si>
  <si>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</si>
  <si>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</si>
  <si>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</si>
  <si>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</si>
  <si>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</si>
  <si>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</si>
  <si>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</si>
  <si>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</si>
  <si>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</si>
  <si>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</si>
  <si>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</si>
  <si>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</si>
  <si>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</si>
  <si>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</si>
  <si>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</si>
  <si>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</si>
  <si>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</si>
  <si>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</si>
  <si>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</si>
  <si>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</si>
  <si>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</si>
  <si>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</si>
  <si>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</si>
  <si>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</si>
  <si>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</si>
  <si>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</si>
  <si>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</si>
  <si>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</si>
  <si>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</si>
  <si>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</si>
  <si>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</si>
  <si>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</si>
  <si>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</si>
  <si>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</si>
  <si>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</si>
  <si>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</si>
  <si>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羅臼町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</si>
  <si>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</si>
  <si>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</si>
  <si>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</si>
  <si>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</si>
  <si>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</si>
  <si>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</si>
  <si>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</si>
  <si>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</si>
  <si>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</si>
  <si>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</si>
  <si>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</si>
  <si>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</si>
  <si>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</si>
  <si>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</si>
  <si>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</si>
  <si>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</si>
  <si>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</si>
  <si>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管路については、耐用年数を超えた老朽管も多く断続的に更新を行う必要があるが、技術系職員が１人しかいないため、日常の運用管理を行いながら、老朽化した水道管の点検や更新作業を適切に進めることが困難となっている。
　そのため、管路台帳が整備されておらず、管路更新も進めていくことができない状況である。
　老朽管が起因する漏水も発生しており、有収率向上のためにも、管路の状態を見える化し、適切な点検・維持管理を行いながら整備を進めていく必要がある。
　浄水場施設については、老朽化している施設や耐用年数を超えた機器も多いことから、浄水場機能を維持するために計画的な更新を進めていく必要がある。</t>
    <rPh sb="1" eb="3">
      <t>カンロ</t>
    </rPh>
    <rPh sb="9" eb="13">
      <t>タイヨウネンスウ</t>
    </rPh>
    <rPh sb="14" eb="15">
      <t>コ</t>
    </rPh>
    <rPh sb="17" eb="20">
      <t>ロウキュウカン</t>
    </rPh>
    <rPh sb="21" eb="22">
      <t>オオ</t>
    </rPh>
    <rPh sb="23" eb="26">
      <t>ダンゾクテキ</t>
    </rPh>
    <rPh sb="27" eb="29">
      <t>コウシン</t>
    </rPh>
    <rPh sb="30" eb="31">
      <t>オコナ</t>
    </rPh>
    <rPh sb="32" eb="34">
      <t>ヒツヨウ</t>
    </rPh>
    <rPh sb="39" eb="42">
      <t>ギジュツケイ</t>
    </rPh>
    <rPh sb="42" eb="44">
      <t>ショクイン</t>
    </rPh>
    <rPh sb="46" eb="47">
      <t>ニン</t>
    </rPh>
    <rPh sb="55" eb="57">
      <t>ニチジョウ</t>
    </rPh>
    <rPh sb="58" eb="60">
      <t>ウンヨウ</t>
    </rPh>
    <rPh sb="60" eb="62">
      <t>カンリ</t>
    </rPh>
    <rPh sb="63" eb="64">
      <t>オコナ</t>
    </rPh>
    <rPh sb="69" eb="72">
      <t>ロウキュウカ</t>
    </rPh>
    <rPh sb="74" eb="77">
      <t>スイドウカン</t>
    </rPh>
    <rPh sb="78" eb="80">
      <t>テンケン</t>
    </rPh>
    <rPh sb="81" eb="83">
      <t>コウシン</t>
    </rPh>
    <rPh sb="83" eb="85">
      <t>サギョウ</t>
    </rPh>
    <rPh sb="86" eb="88">
      <t>テキセツ</t>
    </rPh>
    <rPh sb="89" eb="90">
      <t>スス</t>
    </rPh>
    <rPh sb="95" eb="97">
      <t>コンナン</t>
    </rPh>
    <rPh sb="111" eb="113">
      <t>カンロ</t>
    </rPh>
    <rPh sb="113" eb="115">
      <t>ダイチョウ</t>
    </rPh>
    <rPh sb="116" eb="118">
      <t>セイビ</t>
    </rPh>
    <rPh sb="125" eb="127">
      <t>カンロ</t>
    </rPh>
    <rPh sb="127" eb="129">
      <t>コウシン</t>
    </rPh>
    <rPh sb="130" eb="131">
      <t>スス</t>
    </rPh>
    <rPh sb="142" eb="144">
      <t>ジョウキョウ</t>
    </rPh>
    <rPh sb="150" eb="153">
      <t>ロウキュウカン</t>
    </rPh>
    <rPh sb="154" eb="156">
      <t>キイン</t>
    </rPh>
    <rPh sb="158" eb="160">
      <t>ロウスイ</t>
    </rPh>
    <rPh sb="161" eb="163">
      <t>ハッセイ</t>
    </rPh>
    <rPh sb="168" eb="171">
      <t>ユウシュウリツ</t>
    </rPh>
    <rPh sb="171" eb="173">
      <t>コウジョウ</t>
    </rPh>
    <rPh sb="179" eb="181">
      <t>カンロ</t>
    </rPh>
    <rPh sb="182" eb="184">
      <t>ジョウタイ</t>
    </rPh>
    <rPh sb="185" eb="186">
      <t>ミ</t>
    </rPh>
    <rPh sb="188" eb="189">
      <t>カ</t>
    </rPh>
    <rPh sb="191" eb="193">
      <t>テキセツ</t>
    </rPh>
    <rPh sb="194" eb="196">
      <t>テンケン</t>
    </rPh>
    <rPh sb="197" eb="199">
      <t>イジ</t>
    </rPh>
    <rPh sb="199" eb="201">
      <t>カンリ</t>
    </rPh>
    <rPh sb="202" eb="203">
      <t>オコナ</t>
    </rPh>
    <rPh sb="207" eb="209">
      <t>セイビ</t>
    </rPh>
    <rPh sb="210" eb="211">
      <t>スス</t>
    </rPh>
    <rPh sb="215" eb="217">
      <t>ヒツヨウ</t>
    </rPh>
    <rPh sb="223" eb="226">
      <t>ジョウスイジョウ</t>
    </rPh>
    <rPh sb="226" eb="228">
      <t>シセツ</t>
    </rPh>
    <rPh sb="234" eb="237">
      <t>ロウキュウカ</t>
    </rPh>
    <rPh sb="241" eb="243">
      <t>シセツ</t>
    </rPh>
    <rPh sb="244" eb="248">
      <t>タイヨウネンスウ</t>
    </rPh>
    <rPh sb="249" eb="250">
      <t>コ</t>
    </rPh>
    <rPh sb="252" eb="254">
      <t>キキ</t>
    </rPh>
    <rPh sb="255" eb="256">
      <t>オオ</t>
    </rPh>
    <rPh sb="262" eb="265">
      <t>ジョウスイジョウ</t>
    </rPh>
    <rPh sb="265" eb="267">
      <t>キノウ</t>
    </rPh>
    <rPh sb="268" eb="270">
      <t>イジ</t>
    </rPh>
    <rPh sb="275" eb="278">
      <t>ケイカクテキ</t>
    </rPh>
    <rPh sb="279" eb="281">
      <t>コウシン</t>
    </rPh>
    <rPh sb="282" eb="283">
      <t>スス</t>
    </rPh>
    <rPh sb="287" eb="289">
      <t>ヒツヨウ</t>
    </rPh>
    <phoneticPr fontId="4"/>
  </si>
  <si>
    <t>　給水人口の減少や節水機器の普及や高性能化、節水意識の向上による、給水収益の増加が見込めない状況下で、老朽化した水道施設や水道管の更新時期が過ぎており、一定程度の投資が必要な状況となってきている。
　このような状況下において、経費の削減、老朽施設更新の先送りも限界を迎えており、今後も安定的に安全安心な水道水を供給していくためには、水道料金改定の検討も進めていかなければならない。
　また、令和７年度に中長期的な経営の取り組みや財政状況の見直しを明らかにするため、水道ビジョンの作成及び経営戦略の改定を行うこととしている。
　</t>
    <rPh sb="1" eb="3">
      <t>キュウスイ</t>
    </rPh>
    <rPh sb="3" eb="5">
      <t>ジンコウ</t>
    </rPh>
    <rPh sb="6" eb="8">
      <t>ゲンショウ</t>
    </rPh>
    <rPh sb="9" eb="11">
      <t>セッスイ</t>
    </rPh>
    <rPh sb="11" eb="13">
      <t>キキ</t>
    </rPh>
    <rPh sb="14" eb="16">
      <t>フキュウ</t>
    </rPh>
    <rPh sb="17" eb="21">
      <t>コウセイノウカ</t>
    </rPh>
    <rPh sb="22" eb="24">
      <t>セッスイ</t>
    </rPh>
    <rPh sb="24" eb="26">
      <t>イシキ</t>
    </rPh>
    <rPh sb="27" eb="29">
      <t>コウジョウ</t>
    </rPh>
    <rPh sb="33" eb="35">
      <t>キュウスイ</t>
    </rPh>
    <rPh sb="35" eb="37">
      <t>シュウエキ</t>
    </rPh>
    <rPh sb="38" eb="40">
      <t>ゾウカ</t>
    </rPh>
    <rPh sb="41" eb="43">
      <t>ミコ</t>
    </rPh>
    <rPh sb="46" eb="49">
      <t>ジョウキョウカ</t>
    </rPh>
    <rPh sb="51" eb="54">
      <t>ロウキュウカ</t>
    </rPh>
    <rPh sb="56" eb="58">
      <t>スイドウ</t>
    </rPh>
    <rPh sb="58" eb="60">
      <t>シセツ</t>
    </rPh>
    <rPh sb="61" eb="64">
      <t>スイドウカン</t>
    </rPh>
    <rPh sb="65" eb="67">
      <t>コウシン</t>
    </rPh>
    <rPh sb="67" eb="69">
      <t>ジキ</t>
    </rPh>
    <rPh sb="70" eb="71">
      <t>ス</t>
    </rPh>
    <rPh sb="76" eb="80">
      <t>イッテイテイド</t>
    </rPh>
    <rPh sb="81" eb="83">
      <t>トウシ</t>
    </rPh>
    <rPh sb="84" eb="86">
      <t>ヒツヨウ</t>
    </rPh>
    <rPh sb="87" eb="89">
      <t>ジョウキョウ</t>
    </rPh>
    <rPh sb="105" eb="108">
      <t>ジョウキョウカ</t>
    </rPh>
    <rPh sb="113" eb="115">
      <t>ケイヒ</t>
    </rPh>
    <rPh sb="116" eb="118">
      <t>サクゲン</t>
    </rPh>
    <rPh sb="119" eb="123">
      <t>ロウキュウシセツ</t>
    </rPh>
    <rPh sb="123" eb="125">
      <t>コウシン</t>
    </rPh>
    <rPh sb="126" eb="128">
      <t>サキオク</t>
    </rPh>
    <rPh sb="130" eb="132">
      <t>ゲンカイ</t>
    </rPh>
    <rPh sb="133" eb="134">
      <t>ムカ</t>
    </rPh>
    <rPh sb="139" eb="141">
      <t>コンゴ</t>
    </rPh>
    <rPh sb="142" eb="145">
      <t>アンテイテキ</t>
    </rPh>
    <rPh sb="146" eb="148">
      <t>アンゼン</t>
    </rPh>
    <rPh sb="148" eb="150">
      <t>アンシン</t>
    </rPh>
    <rPh sb="151" eb="154">
      <t>スイドウスイ</t>
    </rPh>
    <rPh sb="155" eb="157">
      <t>キョウキュウ</t>
    </rPh>
    <rPh sb="166" eb="168">
      <t>スイドウ</t>
    </rPh>
    <rPh sb="168" eb="170">
      <t>リョウキン</t>
    </rPh>
    <rPh sb="170" eb="172">
      <t>カイテイ</t>
    </rPh>
    <rPh sb="173" eb="175">
      <t>ケントウ</t>
    </rPh>
    <rPh sb="176" eb="177">
      <t>スス</t>
    </rPh>
    <rPh sb="195" eb="197">
      <t>レイワ</t>
    </rPh>
    <rPh sb="198" eb="200">
      <t>ネンド</t>
    </rPh>
    <rPh sb="201" eb="205">
      <t>チュウチョウキテキ</t>
    </rPh>
    <rPh sb="206" eb="208">
      <t>ケイエイ</t>
    </rPh>
    <rPh sb="209" eb="210">
      <t>ト</t>
    </rPh>
    <rPh sb="211" eb="212">
      <t>ク</t>
    </rPh>
    <rPh sb="214" eb="216">
      <t>ザイセイ</t>
    </rPh>
    <rPh sb="216" eb="218">
      <t>ジョウキョウ</t>
    </rPh>
    <rPh sb="219" eb="221">
      <t>ミナオ</t>
    </rPh>
    <rPh sb="223" eb="224">
      <t>アキ</t>
    </rPh>
    <rPh sb="232" eb="234">
      <t>スイドウ</t>
    </rPh>
    <rPh sb="239" eb="241">
      <t>サクセイ</t>
    </rPh>
    <rPh sb="241" eb="242">
      <t>オヨ</t>
    </rPh>
    <rPh sb="243" eb="245">
      <t>ケイエイ</t>
    </rPh>
    <rPh sb="245" eb="247">
      <t>センリャク</t>
    </rPh>
    <rPh sb="248" eb="250">
      <t>カイテイ</t>
    </rPh>
    <rPh sb="251" eb="252">
      <t>オコナ</t>
    </rPh>
    <phoneticPr fontId="4"/>
  </si>
  <si>
    <t>　経常収支比率については、100％を上回り単年度収支が黒字となっているが、経常収益が給水収益以外の収入に依存している状況であり、また、必要な施設等の更新が先送りになっているために経費が削減となっているためである。
　累積欠損金については、令和６年度に解消した。
　流動比率については、企業債償還金の減少により平均値に近づいている。
　企業債残高対給水収益比率については、類似団体平均値を大きく下回っているが、必要な施設等の更新を先送りしているために企業債残高が少額となっている状況である。
　料金回収率は100％を上回っているが、今後施設整備を進めていくことにより、大きく下回る可能性が高いと考える。
　給水原価については、平均値を若干上回ってはいるが、当町は給水区域面積が広く維持管理施設や管路が多いことから高い状況となっている。
　有収率については、断続して漏水調査を実施しているが、数値は平均値を大きく下回っており、抜本的な対策を進める必要がある。
　</t>
    <rPh sb="1" eb="3">
      <t>ケイジョウ</t>
    </rPh>
    <rPh sb="3" eb="5">
      <t>シュウシ</t>
    </rPh>
    <rPh sb="5" eb="7">
      <t>ヒリツ</t>
    </rPh>
    <rPh sb="18" eb="20">
      <t>ウワマワ</t>
    </rPh>
    <rPh sb="21" eb="24">
      <t>タンネンド</t>
    </rPh>
    <rPh sb="24" eb="26">
      <t>シュウシ</t>
    </rPh>
    <rPh sb="27" eb="29">
      <t>クロジ</t>
    </rPh>
    <rPh sb="37" eb="39">
      <t>ケイジョウ</t>
    </rPh>
    <rPh sb="39" eb="41">
      <t>シュウエキ</t>
    </rPh>
    <rPh sb="42" eb="44">
      <t>キュウスイ</t>
    </rPh>
    <rPh sb="44" eb="46">
      <t>シュウエキ</t>
    </rPh>
    <rPh sb="46" eb="48">
      <t>イガイ</t>
    </rPh>
    <rPh sb="49" eb="51">
      <t>シュウニュウ</t>
    </rPh>
    <rPh sb="52" eb="54">
      <t>イゾン</t>
    </rPh>
    <rPh sb="58" eb="60">
      <t>ジョウキョウ</t>
    </rPh>
    <rPh sb="67" eb="69">
      <t>ヒツヨウ</t>
    </rPh>
    <rPh sb="70" eb="72">
      <t>シセツ</t>
    </rPh>
    <rPh sb="72" eb="73">
      <t>ナド</t>
    </rPh>
    <rPh sb="74" eb="76">
      <t>コウシン</t>
    </rPh>
    <rPh sb="77" eb="79">
      <t>サキオク</t>
    </rPh>
    <rPh sb="89" eb="91">
      <t>ケイヒ</t>
    </rPh>
    <rPh sb="92" eb="94">
      <t>サクゲン</t>
    </rPh>
    <rPh sb="108" eb="110">
      <t>ルイセキ</t>
    </rPh>
    <rPh sb="110" eb="113">
      <t>ケッソンキン</t>
    </rPh>
    <rPh sb="119" eb="121">
      <t>レイワ</t>
    </rPh>
    <rPh sb="122" eb="124">
      <t>ネンド</t>
    </rPh>
    <rPh sb="125" eb="127">
      <t>カイショウ</t>
    </rPh>
    <rPh sb="132" eb="134">
      <t>リュウドウ</t>
    </rPh>
    <rPh sb="134" eb="136">
      <t>ヒリツ</t>
    </rPh>
    <rPh sb="142" eb="145">
      <t>キギョウサイ</t>
    </rPh>
    <rPh sb="145" eb="148">
      <t>ショウカンキン</t>
    </rPh>
    <rPh sb="149" eb="151">
      <t>ゲンショウ</t>
    </rPh>
    <rPh sb="154" eb="157">
      <t>ヘイキンチ</t>
    </rPh>
    <rPh sb="158" eb="159">
      <t>チカ</t>
    </rPh>
    <rPh sb="167" eb="170">
      <t>キギョウサイ</t>
    </rPh>
    <rPh sb="170" eb="172">
      <t>ザンダカ</t>
    </rPh>
    <rPh sb="172" eb="173">
      <t>タイ</t>
    </rPh>
    <rPh sb="173" eb="175">
      <t>キュウスイ</t>
    </rPh>
    <rPh sb="175" eb="177">
      <t>シュウエキ</t>
    </rPh>
    <rPh sb="177" eb="179">
      <t>ヒリツ</t>
    </rPh>
    <rPh sb="185" eb="187">
      <t>ルイジ</t>
    </rPh>
    <rPh sb="187" eb="189">
      <t>ダンタイ</t>
    </rPh>
    <rPh sb="189" eb="192">
      <t>ヘイキンチ</t>
    </rPh>
    <rPh sb="193" eb="194">
      <t>オオ</t>
    </rPh>
    <rPh sb="196" eb="197">
      <t>シタ</t>
    </rPh>
    <rPh sb="204" eb="206">
      <t>ヒツヨウ</t>
    </rPh>
    <rPh sb="207" eb="209">
      <t>シセツ</t>
    </rPh>
    <rPh sb="209" eb="210">
      <t>ナド</t>
    </rPh>
    <rPh sb="211" eb="213">
      <t>コウシン</t>
    </rPh>
    <rPh sb="214" eb="216">
      <t>サキオク</t>
    </rPh>
    <rPh sb="224" eb="227">
      <t>キギョウサイ</t>
    </rPh>
    <rPh sb="227" eb="229">
      <t>ザンダカ</t>
    </rPh>
    <rPh sb="230" eb="232">
      <t>ショウガク</t>
    </rPh>
    <rPh sb="238" eb="240">
      <t>ジョウキョウ</t>
    </rPh>
    <rPh sb="246" eb="248">
      <t>リョウキン</t>
    </rPh>
    <rPh sb="248" eb="251">
      <t>カイシュウリツ</t>
    </rPh>
    <rPh sb="257" eb="259">
      <t>ウワマワ</t>
    </rPh>
    <rPh sb="265" eb="267">
      <t>コンゴ</t>
    </rPh>
    <rPh sb="267" eb="269">
      <t>シセツ</t>
    </rPh>
    <rPh sb="269" eb="271">
      <t>セイビ</t>
    </rPh>
    <rPh sb="272" eb="273">
      <t>スス</t>
    </rPh>
    <rPh sb="283" eb="284">
      <t>オオ</t>
    </rPh>
    <rPh sb="286" eb="288">
      <t>シタマワ</t>
    </rPh>
    <rPh sb="289" eb="292">
      <t>カノウセイ</t>
    </rPh>
    <rPh sb="293" eb="294">
      <t>タカ</t>
    </rPh>
    <rPh sb="296" eb="297">
      <t>カンガ</t>
    </rPh>
    <rPh sb="302" eb="304">
      <t>キュウスイ</t>
    </rPh>
    <rPh sb="304" eb="306">
      <t>ゲンカ</t>
    </rPh>
    <rPh sb="312" eb="315">
      <t>ヘイキンチ</t>
    </rPh>
    <rPh sb="316" eb="318">
      <t>ジャッカン</t>
    </rPh>
    <rPh sb="318" eb="320">
      <t>ウワマワ</t>
    </rPh>
    <rPh sb="327" eb="329">
      <t>トウチョウ</t>
    </rPh>
    <rPh sb="330" eb="334">
      <t>キュウスイクイキ</t>
    </rPh>
    <rPh sb="334" eb="336">
      <t>メンセキ</t>
    </rPh>
    <rPh sb="337" eb="338">
      <t>ヒロ</t>
    </rPh>
    <rPh sb="339" eb="341">
      <t>イジ</t>
    </rPh>
    <rPh sb="341" eb="343">
      <t>カンリ</t>
    </rPh>
    <rPh sb="343" eb="345">
      <t>シセツ</t>
    </rPh>
    <rPh sb="346" eb="348">
      <t>カンロ</t>
    </rPh>
    <rPh sb="349" eb="350">
      <t>オオ</t>
    </rPh>
    <rPh sb="355" eb="356">
      <t>タカ</t>
    </rPh>
    <rPh sb="357" eb="359">
      <t>ジョウキョウ</t>
    </rPh>
    <rPh sb="368" eb="371">
      <t>ユウシュウリツ</t>
    </rPh>
    <rPh sb="377" eb="379">
      <t>ダンゾク</t>
    </rPh>
    <rPh sb="381" eb="383">
      <t>ロウスイ</t>
    </rPh>
    <rPh sb="383" eb="385">
      <t>チョウサ</t>
    </rPh>
    <rPh sb="386" eb="388">
      <t>ジッシ</t>
    </rPh>
    <rPh sb="394" eb="396">
      <t>スウチ</t>
    </rPh>
    <rPh sb="397" eb="400">
      <t>ヘイキンチ</t>
    </rPh>
    <rPh sb="401" eb="402">
      <t>オオ</t>
    </rPh>
    <rPh sb="404" eb="406">
      <t>シタマワ</t>
    </rPh>
    <rPh sb="411" eb="414">
      <t>バッポンテキ</t>
    </rPh>
    <rPh sb="415" eb="417">
      <t>タイサク</t>
    </rPh>
    <rPh sb="418" eb="419">
      <t>スス</t>
    </rPh>
    <rPh sb="421" eb="42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</si>
</sst>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7E-4FB3-84BC-E4657D4271B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0.38</c:v>
                </c:pt>
                <c:pt idx="1">
                  <c:v>0.51</c:v>
                </c:pt>
                <c:pt idx="2">
                  <c:v>0.35</c:v>
                </c:pt>
                <c:pt idx="3">
                  <c:v>0.31</c:v>
                </c:pt>
                <c:pt idx="4">
                  <c:v>0.41</c:v>
                </c:pt>
              </c:numCache>
            </c:numRef>
          </c:val>
          <c:smooth val="0"/>
          <c:extLst>
            <c:ext xmlns:c16="http://schemas.microsoft.com/office/drawing/2014/chart" uri="{C3380CC4-5D6E-409C-BE32-E72D297353CC}">
              <c16:uniqueId val="{00000001-FA7E-4FB3-84BC-E4657D4271B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66.02</c:v>
                </c:pt>
                <c:pt idx="1">
                  <c:v>69.510000000000005</c:v>
                </c:pt>
                <c:pt idx="2">
                  <c:v>72.62</c:v>
                </c:pt>
                <c:pt idx="3">
                  <c:v>83.74</c:v>
                </c:pt>
                <c:pt idx="4">
                  <c:v>80.73</c:v>
                </c:pt>
              </c:numCache>
            </c:numRef>
          </c:val>
          <c:extLst>
            <c:ext xmlns:c16="http://schemas.microsoft.com/office/drawing/2014/chart" uri="{C3380CC4-5D6E-409C-BE32-E72D297353CC}">
              <c16:uniqueId val="{00000000-3C53-40AC-BCC2-5BD24A2FA2D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39.94</c:v>
                </c:pt>
                <c:pt idx="1">
                  <c:v>40.19</c:v>
                </c:pt>
                <c:pt idx="2">
                  <c:v>41.14</c:v>
                </c:pt>
                <c:pt idx="3">
                  <c:v>41.02</c:v>
                </c:pt>
                <c:pt idx="4">
                  <c:v>43.22</c:v>
                </c:pt>
              </c:numCache>
            </c:numRef>
          </c:val>
          <c:smooth val="0"/>
          <c:extLst>
            <c:ext xmlns:c16="http://schemas.microsoft.com/office/drawing/2014/chart" uri="{C3380CC4-5D6E-409C-BE32-E72D297353CC}">
              <c16:uniqueId val="{00000001-3C53-40AC-BCC2-5BD24A2FA2D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37.31</c:v>
                </c:pt>
                <c:pt idx="1">
                  <c:v>34.89</c:v>
                </c:pt>
                <c:pt idx="2">
                  <c:v>32.619999999999997</c:v>
                </c:pt>
                <c:pt idx="3">
                  <c:v>31.52</c:v>
                </c:pt>
                <c:pt idx="4">
                  <c:v>30.76</c:v>
                </c:pt>
              </c:numCache>
            </c:numRef>
          </c:val>
          <c:extLst>
            <c:ext xmlns:c16="http://schemas.microsoft.com/office/drawing/2014/chart" uri="{C3380CC4-5D6E-409C-BE32-E72D297353CC}">
              <c16:uniqueId val="{00000000-F9B8-41AE-9EEF-C6E13F5999E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69.41</c:v>
                </c:pt>
                <c:pt idx="1">
                  <c:v>71.52</c:v>
                </c:pt>
                <c:pt idx="2">
                  <c:v>70.42</c:v>
                </c:pt>
                <c:pt idx="3">
                  <c:v>69.900000000000006</c:v>
                </c:pt>
                <c:pt idx="4">
                  <c:v>70.16</c:v>
                </c:pt>
              </c:numCache>
            </c:numRef>
          </c:val>
          <c:smooth val="0"/>
          <c:extLst>
            <c:ext xmlns:c16="http://schemas.microsoft.com/office/drawing/2014/chart" uri="{C3380CC4-5D6E-409C-BE32-E72D297353CC}">
              <c16:uniqueId val="{00000001-F9B8-41AE-9EEF-C6E13F5999E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106.64</c:v>
                </c:pt>
                <c:pt idx="1">
                  <c:v>100.41</c:v>
                </c:pt>
                <c:pt idx="2">
                  <c:v>122.14</c:v>
                </c:pt>
                <c:pt idx="3">
                  <c:v>128.58000000000001</c:v>
                </c:pt>
                <c:pt idx="4">
                  <c:v>135.28</c:v>
                </c:pt>
              </c:numCache>
            </c:numRef>
          </c:val>
          <c:extLst>
            <c:ext xmlns:c16="http://schemas.microsoft.com/office/drawing/2014/chart" uri="{C3380CC4-5D6E-409C-BE32-E72D297353CC}">
              <c16:uniqueId val="{00000000-64E6-423A-9544-B579C466D43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114.22</c:v>
                </c:pt>
                <c:pt idx="1">
                  <c:v>108.19</c:v>
                </c:pt>
                <c:pt idx="2">
                  <c:v>106.93</c:v>
                </c:pt>
                <c:pt idx="3">
                  <c:v>109.12</c:v>
                </c:pt>
                <c:pt idx="4">
                  <c:v>105.82</c:v>
                </c:pt>
              </c:numCache>
            </c:numRef>
          </c:val>
          <c:smooth val="0"/>
          <c:extLst>
            <c:ext xmlns:c16="http://schemas.microsoft.com/office/drawing/2014/chart" uri="{C3380CC4-5D6E-409C-BE32-E72D297353CC}">
              <c16:uniqueId val="{00000001-64E6-423A-9544-B579C466D43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67.22</c:v>
                </c:pt>
                <c:pt idx="1">
                  <c:v>69.23</c:v>
                </c:pt>
                <c:pt idx="2">
                  <c:v>70.650000000000006</c:v>
                </c:pt>
                <c:pt idx="3">
                  <c:v>71.59</c:v>
                </c:pt>
                <c:pt idx="4">
                  <c:v>72.349999999999994</c:v>
                </c:pt>
              </c:numCache>
            </c:numRef>
          </c:val>
          <c:extLst>
            <c:ext xmlns:c16="http://schemas.microsoft.com/office/drawing/2014/chart" uri="{C3380CC4-5D6E-409C-BE32-E72D297353CC}">
              <c16:uniqueId val="{00000000-0749-42ED-9EC3-98058040D58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53.25</c:v>
                </c:pt>
                <c:pt idx="1">
                  <c:v>53.4</c:v>
                </c:pt>
                <c:pt idx="2">
                  <c:v>52.14</c:v>
                </c:pt>
                <c:pt idx="3">
                  <c:v>53.49</c:v>
                </c:pt>
                <c:pt idx="4">
                  <c:v>51.79</c:v>
                </c:pt>
              </c:numCache>
            </c:numRef>
          </c:val>
          <c:smooth val="0"/>
          <c:extLst>
            <c:ext xmlns:c16="http://schemas.microsoft.com/office/drawing/2014/chart" uri="{C3380CC4-5D6E-409C-BE32-E72D297353CC}">
              <c16:uniqueId val="{00000001-0749-42ED-9EC3-98058040D58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9.91</c:v>
                </c:pt>
                <c:pt idx="1">
                  <c:v>9.91</c:v>
                </c:pt>
                <c:pt idx="2">
                  <c:v>9.91</c:v>
                </c:pt>
                <c:pt idx="3">
                  <c:v>9.91</c:v>
                </c:pt>
                <c:pt idx="4">
                  <c:v>9.91</c:v>
                </c:pt>
              </c:numCache>
            </c:numRef>
          </c:val>
          <c:extLst>
            <c:ext xmlns:c16="http://schemas.microsoft.com/office/drawing/2014/chart" uri="{C3380CC4-5D6E-409C-BE32-E72D297353CC}">
              <c16:uniqueId val="{00000000-AED9-474C-8F6C-F0F90F82F02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23.02</c:v>
                </c:pt>
                <c:pt idx="1">
                  <c:v>21.86</c:v>
                </c:pt>
                <c:pt idx="2">
                  <c:v>21.01</c:v>
                </c:pt>
                <c:pt idx="3">
                  <c:v>21.96</c:v>
                </c:pt>
                <c:pt idx="4">
                  <c:v>23.12</c:v>
                </c:pt>
              </c:numCache>
            </c:numRef>
          </c:val>
          <c:smooth val="0"/>
          <c:extLst>
            <c:ext xmlns:c16="http://schemas.microsoft.com/office/drawing/2014/chart" uri="{C3380CC4-5D6E-409C-BE32-E72D297353CC}">
              <c16:uniqueId val="{00000001-AED9-474C-8F6C-F0F90F82F02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140.71</c:v>
                </c:pt>
                <c:pt idx="1">
                  <c:v>140.79</c:v>
                </c:pt>
                <c:pt idx="2">
                  <c:v>128.11000000000001</c:v>
                </c:pt>
                <c:pt idx="3">
                  <c:v>100.03</c:v>
                </c:pt>
                <c:pt idx="4" formatCode="#,##0.00;&quot;△&quot;#,##0.00">
                  <c:v>0</c:v>
                </c:pt>
              </c:numCache>
            </c:numRef>
          </c:val>
          <c:extLst>
            <c:ext xmlns:c16="http://schemas.microsoft.com/office/drawing/2014/chart" uri="{C3380CC4-5D6E-409C-BE32-E72D297353CC}">
              <c16:uniqueId val="{00000000-E879-4103-A685-2C2F629461C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22.71</c:v>
                </c:pt>
                <c:pt idx="1">
                  <c:v>6.17</c:v>
                </c:pt>
                <c:pt idx="2">
                  <c:v>20.41</c:v>
                </c:pt>
                <c:pt idx="3">
                  <c:v>19.420000000000002</c:v>
                </c:pt>
                <c:pt idx="4">
                  <c:v>19.850000000000001</c:v>
                </c:pt>
              </c:numCache>
            </c:numRef>
          </c:val>
          <c:smooth val="0"/>
          <c:extLst>
            <c:ext xmlns:c16="http://schemas.microsoft.com/office/drawing/2014/chart" uri="{C3380CC4-5D6E-409C-BE32-E72D297353CC}">
              <c16:uniqueId val="{00000001-E879-4103-A685-2C2F629461C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78.06</c:v>
                </c:pt>
                <c:pt idx="1">
                  <c:v>75.709999999999994</c:v>
                </c:pt>
                <c:pt idx="2">
                  <c:v>89.72</c:v>
                </c:pt>
                <c:pt idx="3">
                  <c:v>144.22</c:v>
                </c:pt>
                <c:pt idx="4">
                  <c:v>212.47</c:v>
                </c:pt>
              </c:numCache>
            </c:numRef>
          </c:val>
          <c:extLst>
            <c:ext xmlns:c16="http://schemas.microsoft.com/office/drawing/2014/chart" uri="{C3380CC4-5D6E-409C-BE32-E72D297353CC}">
              <c16:uniqueId val="{00000000-8CA1-40AD-B540-D7679F6B808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381.07</c:v>
                </c:pt>
                <c:pt idx="1">
                  <c:v>367.4</c:v>
                </c:pt>
                <c:pt idx="2">
                  <c:v>345.42</c:v>
                </c:pt>
                <c:pt idx="3">
                  <c:v>315.60000000000002</c:v>
                </c:pt>
                <c:pt idx="4">
                  <c:v>294.89</c:v>
                </c:pt>
              </c:numCache>
            </c:numRef>
          </c:val>
          <c:smooth val="0"/>
          <c:extLst>
            <c:ext xmlns:c16="http://schemas.microsoft.com/office/drawing/2014/chart" uri="{C3380CC4-5D6E-409C-BE32-E72D297353CC}">
              <c16:uniqueId val="{00000001-8CA1-40AD-B540-D7679F6B808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371.35</c:v>
                </c:pt>
                <c:pt idx="1">
                  <c:v>286.24</c:v>
                </c:pt>
                <c:pt idx="2">
                  <c:v>199.86</c:v>
                </c:pt>
                <c:pt idx="3">
                  <c:v>124.72</c:v>
                </c:pt>
                <c:pt idx="4">
                  <c:v>63.06</c:v>
                </c:pt>
              </c:numCache>
            </c:numRef>
          </c:val>
          <c:extLst>
            <c:ext xmlns:c16="http://schemas.microsoft.com/office/drawing/2014/chart" uri="{C3380CC4-5D6E-409C-BE32-E72D297353CC}">
              <c16:uniqueId val="{00000000-5520-4520-B202-A43C670E7EF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556.47</c:v>
                </c:pt>
                <c:pt idx="1">
                  <c:v>564.99</c:v>
                </c:pt>
                <c:pt idx="2">
                  <c:v>631.39</c:v>
                </c:pt>
                <c:pt idx="3">
                  <c:v>625.11</c:v>
                </c:pt>
                <c:pt idx="4">
                  <c:v>602.79</c:v>
                </c:pt>
              </c:numCache>
            </c:numRef>
          </c:val>
          <c:smooth val="0"/>
          <c:extLst>
            <c:ext xmlns:c16="http://schemas.microsoft.com/office/drawing/2014/chart" uri="{C3380CC4-5D6E-409C-BE32-E72D297353CC}">
              <c16:uniqueId val="{00000001-5520-4520-B202-A43C670E7EF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77.349999999999994</c:v>
                </c:pt>
                <c:pt idx="1">
                  <c:v>78.59</c:v>
                </c:pt>
                <c:pt idx="2">
                  <c:v>85.4</c:v>
                </c:pt>
                <c:pt idx="3">
                  <c:v>87.47</c:v>
                </c:pt>
                <c:pt idx="4">
                  <c:v>102.08</c:v>
                </c:pt>
              </c:numCache>
            </c:numRef>
          </c:val>
          <c:extLst>
            <c:ext xmlns:c16="http://schemas.microsoft.com/office/drawing/2014/chart" uri="{C3380CC4-5D6E-409C-BE32-E72D297353CC}">
              <c16:uniqueId val="{00000000-1DCF-4440-BC5A-E999339B986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78.67</c:v>
                </c:pt>
                <c:pt idx="1">
                  <c:v>80.56</c:v>
                </c:pt>
                <c:pt idx="2">
                  <c:v>76.55</c:v>
                </c:pt>
                <c:pt idx="3">
                  <c:v>77.739999999999995</c:v>
                </c:pt>
                <c:pt idx="4">
                  <c:v>77.459999999999994</c:v>
                </c:pt>
              </c:numCache>
            </c:numRef>
          </c:val>
          <c:smooth val="0"/>
          <c:extLst>
            <c:ext xmlns:c16="http://schemas.microsoft.com/office/drawing/2014/chart" uri="{C3380CC4-5D6E-409C-BE32-E72D297353CC}">
              <c16:uniqueId val="{00000001-1DCF-4440-BC5A-E999339B986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401.05</c:v>
                </c:pt>
                <c:pt idx="1">
                  <c:v>399.08</c:v>
                </c:pt>
                <c:pt idx="2">
                  <c:v>369.56</c:v>
                </c:pt>
                <c:pt idx="3">
                  <c:v>314.99</c:v>
                </c:pt>
                <c:pt idx="4">
                  <c:v>286.29000000000002</c:v>
                </c:pt>
              </c:numCache>
            </c:numRef>
          </c:val>
          <c:extLst>
            <c:ext xmlns:c16="http://schemas.microsoft.com/office/drawing/2014/chart" uri="{C3380CC4-5D6E-409C-BE32-E72D297353CC}">
              <c16:uniqueId val="{00000000-B8D4-4C73-ACF0-C8AAE3D3464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257.95</c:v>
                </c:pt>
                <c:pt idx="1">
                  <c:v>260.87</c:v>
                </c:pt>
                <c:pt idx="2">
                  <c:v>269.25</c:v>
                </c:pt>
                <c:pt idx="3">
                  <c:v>274.94</c:v>
                </c:pt>
                <c:pt idx="4">
                  <c:v>290.02999999999997</c:v>
                </c:pt>
              </c:numCache>
            </c:numRef>
          </c:val>
          <c:smooth val="0"/>
          <c:extLst>
            <c:ext xmlns:c16="http://schemas.microsoft.com/office/drawing/2014/chart" uri="{C3380CC4-5D6E-409C-BE32-E72D297353CC}">
              <c16:uniqueId val="{00000001-B8D4-4C73-ACF0-C8AAE3D3464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Q15" zoomScaleNormal="100" workbookViewId="0">
      <selection activeCell="CD21" sqref="CD2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北海道　羅臼町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A9</v>
      </c>
      <c r="X8" s="43"/>
      <c r="Y8" s="43"/>
      <c r="Z8" s="43"/>
      <c r="AA8" s="43"/>
      <c r="AB8" s="43"/>
      <c r="AC8" s="43"/>
      <c r="AD8" s="43" t="str">
        <f>データ!$M$6</f>
        <v>非設置</v>
      </c>
      <c r="AE8" s="43"/>
      <c r="AF8" s="43"/>
      <c r="AG8" s="43"/>
      <c r="AH8" s="43"/>
      <c r="AI8" s="43"/>
      <c r="AJ8" s="43"/>
      <c r="AK8" s="2"/>
      <c r="AL8" s="44">
        <f>データ!$R$6</f>
        <v>4267</v>
      </c>
      <c r="AM8" s="44"/>
      <c r="AN8" s="44"/>
      <c r="AO8" s="44"/>
      <c r="AP8" s="44"/>
      <c r="AQ8" s="44"/>
      <c r="AR8" s="44"/>
      <c r="AS8" s="44"/>
      <c r="AT8" s="45">
        <f>データ!$S$6</f>
        <v>397.72</v>
      </c>
      <c r="AU8" s="46"/>
      <c r="AV8" s="46"/>
      <c r="AW8" s="46"/>
      <c r="AX8" s="46"/>
      <c r="AY8" s="46"/>
      <c r="AZ8" s="46"/>
      <c r="BA8" s="46"/>
      <c r="BB8" s="47">
        <f>データ!$T$6</f>
        <v>10.73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91.01</v>
      </c>
      <c r="J10" s="46"/>
      <c r="K10" s="46"/>
      <c r="L10" s="46"/>
      <c r="M10" s="46"/>
      <c r="N10" s="46"/>
      <c r="O10" s="80"/>
      <c r="P10" s="47">
        <f>データ!$P$6</f>
        <v>99.19</v>
      </c>
      <c r="Q10" s="47"/>
      <c r="R10" s="47"/>
      <c r="S10" s="47"/>
      <c r="T10" s="47"/>
      <c r="U10" s="47"/>
      <c r="V10" s="47"/>
      <c r="W10" s="44">
        <f>データ!$Q$6</f>
        <v>6950</v>
      </c>
      <c r="X10" s="44"/>
      <c r="Y10" s="44"/>
      <c r="Z10" s="44"/>
      <c r="AA10" s="44"/>
      <c r="AB10" s="44"/>
      <c r="AC10" s="44"/>
      <c r="AD10" s="2"/>
      <c r="AE10" s="2"/>
      <c r="AF10" s="2"/>
      <c r="AG10" s="2"/>
      <c r="AH10" s="2"/>
      <c r="AI10" s="2"/>
      <c r="AJ10" s="2"/>
      <c r="AK10" s="2"/>
      <c r="AL10" s="44">
        <f>データ!$U$6</f>
        <v>4154</v>
      </c>
      <c r="AM10" s="44"/>
      <c r="AN10" s="44"/>
      <c r="AO10" s="44"/>
      <c r="AP10" s="44"/>
      <c r="AQ10" s="44"/>
      <c r="AR10" s="44"/>
      <c r="AS10" s="44"/>
      <c r="AT10" s="45">
        <f>データ!$V$6</f>
        <v>5.8</v>
      </c>
      <c r="AU10" s="46"/>
      <c r="AV10" s="46"/>
      <c r="AW10" s="46"/>
      <c r="AX10" s="46"/>
      <c r="AY10" s="46"/>
      <c r="AZ10" s="46"/>
      <c r="BA10" s="46"/>
      <c r="BB10" s="47">
        <f>データ!$W$6</f>
        <v>716.21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113</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LiVygIpLw7GeYkmB+Ef6ARTa2+2CK6egj1y02F4qITjzzdgrd56Gy54VNybjtC5rSWXeVuU5llwjcldSqfmJ9Q==" saltValue="75fgM0bcH5tncrD9qCao6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16942</v>
      </c>
      <c r="D6" s="20">
        <f t="shared" si="3"/>
        <v>46</v>
      </c>
      <c r="E6" s="20">
        <f t="shared" si="3"/>
        <v>1</v>
      </c>
      <c r="F6" s="20">
        <f t="shared" si="3"/>
        <v>0</v>
      </c>
      <c r="G6" s="20">
        <f t="shared" si="3"/>
        <v>1</v>
      </c>
      <c r="H6" s="20" t="str">
        <f t="shared" si="3"/>
        <v>北海道　羅臼町</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91.01</v>
      </c>
      <c r="P6" s="21">
        <f t="shared" si="3"/>
        <v>99.19</v>
      </c>
      <c r="Q6" s="21">
        <f t="shared" si="3"/>
        <v>6950</v>
      </c>
      <c r="R6" s="21">
        <f t="shared" si="3"/>
        <v>4267</v>
      </c>
      <c r="S6" s="21">
        <f t="shared" si="3"/>
        <v>397.72</v>
      </c>
      <c r="T6" s="21">
        <f t="shared" si="3"/>
        <v>10.73</v>
      </c>
      <c r="U6" s="21">
        <f t="shared" si="3"/>
        <v>4154</v>
      </c>
      <c r="V6" s="21">
        <f t="shared" si="3"/>
        <v>5.8</v>
      </c>
      <c r="W6" s="21">
        <f t="shared" si="3"/>
        <v>716.21</v>
      </c>
      <c r="X6" s="22">
        <f>IF(X7="",NA(),X7)</f>
        <v>106.64</v>
      </c>
      <c r="Y6" s="22">
        <f t="shared" ref="Y6:AG6" si="4">IF(Y7="",NA(),Y7)</f>
        <v>100.41</v>
      </c>
      <c r="Z6" s="22">
        <f t="shared" si="4"/>
        <v>122.14</v>
      </c>
      <c r="AA6" s="22">
        <f t="shared" si="4"/>
        <v>128.58000000000001</v>
      </c>
      <c r="AB6" s="22">
        <f t="shared" si="4"/>
        <v>135.28</v>
      </c>
      <c r="AC6" s="22">
        <f t="shared" si="4"/>
        <v>114.22</v>
      </c>
      <c r="AD6" s="22">
        <f t="shared" si="4"/>
        <v>108.19</v>
      </c>
      <c r="AE6" s="22">
        <f t="shared" si="4"/>
        <v>106.93</v>
      </c>
      <c r="AF6" s="22">
        <f t="shared" si="4"/>
        <v>109.12</v>
      </c>
      <c r="AG6" s="22">
        <f t="shared" si="4"/>
        <v>105.82</v>
      </c>
      <c r="AH6" s="21" t="str">
        <f>IF(AH7="","",IF(AH7="-","【-】","【"&amp;SUBSTITUTE(TEXT(AH7,"#,##0.00"),"-","△")&amp;"】"))</f>
        <v>【107.26】</v>
      </c>
      <c r="AI6" s="22">
        <f>IF(AI7="",NA(),AI7)</f>
        <v>140.71</v>
      </c>
      <c r="AJ6" s="22">
        <f t="shared" ref="AJ6:AR6" si="5">IF(AJ7="",NA(),AJ7)</f>
        <v>140.79</v>
      </c>
      <c r="AK6" s="22">
        <f t="shared" si="5"/>
        <v>128.11000000000001</v>
      </c>
      <c r="AL6" s="22">
        <f t="shared" si="5"/>
        <v>100.03</v>
      </c>
      <c r="AM6" s="21">
        <f t="shared" si="5"/>
        <v>0</v>
      </c>
      <c r="AN6" s="22">
        <f t="shared" si="5"/>
        <v>22.71</v>
      </c>
      <c r="AO6" s="22">
        <f t="shared" si="5"/>
        <v>6.17</v>
      </c>
      <c r="AP6" s="22">
        <f t="shared" si="5"/>
        <v>20.41</v>
      </c>
      <c r="AQ6" s="22">
        <f t="shared" si="5"/>
        <v>19.420000000000002</v>
      </c>
      <c r="AR6" s="22">
        <f t="shared" si="5"/>
        <v>19.850000000000001</v>
      </c>
      <c r="AS6" s="21" t="str">
        <f>IF(AS7="","",IF(AS7="-","【-】","【"&amp;SUBSTITUTE(TEXT(AS7,"#,##0.00"),"-","△")&amp;"】"))</f>
        <v>【1.61】</v>
      </c>
      <c r="AT6" s="22">
        <f>IF(AT7="",NA(),AT7)</f>
        <v>78.06</v>
      </c>
      <c r="AU6" s="22">
        <f t="shared" ref="AU6:BC6" si="6">IF(AU7="",NA(),AU7)</f>
        <v>75.709999999999994</v>
      </c>
      <c r="AV6" s="22">
        <f t="shared" si="6"/>
        <v>89.72</v>
      </c>
      <c r="AW6" s="22">
        <f t="shared" si="6"/>
        <v>144.22</v>
      </c>
      <c r="AX6" s="22">
        <f t="shared" si="6"/>
        <v>212.47</v>
      </c>
      <c r="AY6" s="22">
        <f t="shared" si="6"/>
        <v>381.07</v>
      </c>
      <c r="AZ6" s="22">
        <f t="shared" si="6"/>
        <v>367.4</v>
      </c>
      <c r="BA6" s="22">
        <f t="shared" si="6"/>
        <v>345.42</v>
      </c>
      <c r="BB6" s="22">
        <f t="shared" si="6"/>
        <v>315.60000000000002</v>
      </c>
      <c r="BC6" s="22">
        <f t="shared" si="6"/>
        <v>294.89</v>
      </c>
      <c r="BD6" s="21" t="str">
        <f>IF(BD7="","",IF(BD7="-","【-】","【"&amp;SUBSTITUTE(TEXT(BD7,"#,##0.00"),"-","△")&amp;"】"))</f>
        <v>【239.69】</v>
      </c>
      <c r="BE6" s="22">
        <f>IF(BE7="",NA(),BE7)</f>
        <v>371.35</v>
      </c>
      <c r="BF6" s="22">
        <f t="shared" ref="BF6:BN6" si="7">IF(BF7="",NA(),BF7)</f>
        <v>286.24</v>
      </c>
      <c r="BG6" s="22">
        <f t="shared" si="7"/>
        <v>199.86</v>
      </c>
      <c r="BH6" s="22">
        <f t="shared" si="7"/>
        <v>124.72</v>
      </c>
      <c r="BI6" s="22">
        <f t="shared" si="7"/>
        <v>63.06</v>
      </c>
      <c r="BJ6" s="22">
        <f t="shared" si="7"/>
        <v>556.47</v>
      </c>
      <c r="BK6" s="22">
        <f t="shared" si="7"/>
        <v>564.99</v>
      </c>
      <c r="BL6" s="22">
        <f t="shared" si="7"/>
        <v>631.39</v>
      </c>
      <c r="BM6" s="22">
        <f t="shared" si="7"/>
        <v>625.11</v>
      </c>
      <c r="BN6" s="22">
        <f t="shared" si="7"/>
        <v>602.79</v>
      </c>
      <c r="BO6" s="21" t="str">
        <f>IF(BO7="","",IF(BO7="-","【-】","【"&amp;SUBSTITUTE(TEXT(BO7,"#,##0.00"),"-","△")&amp;"】"))</f>
        <v>【264.86】</v>
      </c>
      <c r="BP6" s="22">
        <f>IF(BP7="",NA(),BP7)</f>
        <v>77.349999999999994</v>
      </c>
      <c r="BQ6" s="22">
        <f t="shared" ref="BQ6:BY6" si="8">IF(BQ7="",NA(),BQ7)</f>
        <v>78.59</v>
      </c>
      <c r="BR6" s="22">
        <f t="shared" si="8"/>
        <v>85.4</v>
      </c>
      <c r="BS6" s="22">
        <f t="shared" si="8"/>
        <v>87.47</v>
      </c>
      <c r="BT6" s="22">
        <f t="shared" si="8"/>
        <v>102.08</v>
      </c>
      <c r="BU6" s="22">
        <f t="shared" si="8"/>
        <v>78.67</v>
      </c>
      <c r="BV6" s="22">
        <f t="shared" si="8"/>
        <v>80.56</v>
      </c>
      <c r="BW6" s="22">
        <f t="shared" si="8"/>
        <v>76.55</v>
      </c>
      <c r="BX6" s="22">
        <f t="shared" si="8"/>
        <v>77.739999999999995</v>
      </c>
      <c r="BY6" s="22">
        <f t="shared" si="8"/>
        <v>77.459999999999994</v>
      </c>
      <c r="BZ6" s="21" t="str">
        <f>IF(BZ7="","",IF(BZ7="-","【-】","【"&amp;SUBSTITUTE(TEXT(BZ7,"#,##0.00"),"-","△")&amp;"】"))</f>
        <v>【97.59】</v>
      </c>
      <c r="CA6" s="22">
        <f>IF(CA7="",NA(),CA7)</f>
        <v>401.05</v>
      </c>
      <c r="CB6" s="22">
        <f t="shared" ref="CB6:CJ6" si="9">IF(CB7="",NA(),CB7)</f>
        <v>399.08</v>
      </c>
      <c r="CC6" s="22">
        <f t="shared" si="9"/>
        <v>369.56</v>
      </c>
      <c r="CD6" s="22">
        <f t="shared" si="9"/>
        <v>314.99</v>
      </c>
      <c r="CE6" s="22">
        <f t="shared" si="9"/>
        <v>286.29000000000002</v>
      </c>
      <c r="CF6" s="22">
        <f t="shared" si="9"/>
        <v>257.95</v>
      </c>
      <c r="CG6" s="22">
        <f t="shared" si="9"/>
        <v>260.87</v>
      </c>
      <c r="CH6" s="22">
        <f t="shared" si="9"/>
        <v>269.25</v>
      </c>
      <c r="CI6" s="22">
        <f t="shared" si="9"/>
        <v>274.94</v>
      </c>
      <c r="CJ6" s="22">
        <f t="shared" si="9"/>
        <v>290.02999999999997</v>
      </c>
      <c r="CK6" s="21" t="str">
        <f>IF(CK7="","",IF(CK7="-","【-】","【"&amp;SUBSTITUTE(TEXT(CK7,"#,##0.00"),"-","△")&amp;"】"))</f>
        <v>【181.66】</v>
      </c>
      <c r="CL6" s="22">
        <f>IF(CL7="",NA(),CL7)</f>
        <v>66.02</v>
      </c>
      <c r="CM6" s="22">
        <f t="shared" ref="CM6:CU6" si="10">IF(CM7="",NA(),CM7)</f>
        <v>69.510000000000005</v>
      </c>
      <c r="CN6" s="22">
        <f t="shared" si="10"/>
        <v>72.62</v>
      </c>
      <c r="CO6" s="22">
        <f t="shared" si="10"/>
        <v>83.74</v>
      </c>
      <c r="CP6" s="22">
        <f t="shared" si="10"/>
        <v>80.73</v>
      </c>
      <c r="CQ6" s="22">
        <f t="shared" si="10"/>
        <v>39.94</v>
      </c>
      <c r="CR6" s="22">
        <f t="shared" si="10"/>
        <v>40.19</v>
      </c>
      <c r="CS6" s="22">
        <f t="shared" si="10"/>
        <v>41.14</v>
      </c>
      <c r="CT6" s="22">
        <f t="shared" si="10"/>
        <v>41.02</v>
      </c>
      <c r="CU6" s="22">
        <f t="shared" si="10"/>
        <v>43.22</v>
      </c>
      <c r="CV6" s="21" t="str">
        <f>IF(CV7="","",IF(CV7="-","【-】","【"&amp;SUBSTITUTE(TEXT(CV7,"#,##0.00"),"-","△")&amp;"】"))</f>
        <v>【60.21】</v>
      </c>
      <c r="CW6" s="22">
        <f>IF(CW7="",NA(),CW7)</f>
        <v>37.31</v>
      </c>
      <c r="CX6" s="22">
        <f t="shared" ref="CX6:DF6" si="11">IF(CX7="",NA(),CX7)</f>
        <v>34.89</v>
      </c>
      <c r="CY6" s="22">
        <f t="shared" si="11"/>
        <v>32.619999999999997</v>
      </c>
      <c r="CZ6" s="22">
        <f t="shared" si="11"/>
        <v>31.52</v>
      </c>
      <c r="DA6" s="22">
        <f t="shared" si="11"/>
        <v>30.76</v>
      </c>
      <c r="DB6" s="22">
        <f t="shared" si="11"/>
        <v>69.41</v>
      </c>
      <c r="DC6" s="22">
        <f t="shared" si="11"/>
        <v>71.52</v>
      </c>
      <c r="DD6" s="22">
        <f t="shared" si="11"/>
        <v>70.42</v>
      </c>
      <c r="DE6" s="22">
        <f t="shared" si="11"/>
        <v>69.900000000000006</v>
      </c>
      <c r="DF6" s="22">
        <f t="shared" si="11"/>
        <v>70.16</v>
      </c>
      <c r="DG6" s="21" t="str">
        <f>IF(DG7="","",IF(DG7="-","【-】","【"&amp;SUBSTITUTE(TEXT(DG7,"#,##0.00"),"-","△")&amp;"】"))</f>
        <v>【89.21】</v>
      </c>
      <c r="DH6" s="22">
        <f>IF(DH7="",NA(),DH7)</f>
        <v>67.22</v>
      </c>
      <c r="DI6" s="22">
        <f t="shared" ref="DI6:DQ6" si="12">IF(DI7="",NA(),DI7)</f>
        <v>69.23</v>
      </c>
      <c r="DJ6" s="22">
        <f t="shared" si="12"/>
        <v>70.650000000000006</v>
      </c>
      <c r="DK6" s="22">
        <f t="shared" si="12"/>
        <v>71.59</v>
      </c>
      <c r="DL6" s="22">
        <f t="shared" si="12"/>
        <v>72.349999999999994</v>
      </c>
      <c r="DM6" s="22">
        <f t="shared" si="12"/>
        <v>53.25</v>
      </c>
      <c r="DN6" s="22">
        <f t="shared" si="12"/>
        <v>53.4</v>
      </c>
      <c r="DO6" s="22">
        <f t="shared" si="12"/>
        <v>52.14</v>
      </c>
      <c r="DP6" s="22">
        <f t="shared" si="12"/>
        <v>53.49</v>
      </c>
      <c r="DQ6" s="22">
        <f t="shared" si="12"/>
        <v>51.79</v>
      </c>
      <c r="DR6" s="21" t="str">
        <f>IF(DR7="","",IF(DR7="-","【-】","【"&amp;SUBSTITUTE(TEXT(DR7,"#,##0.00"),"-","△")&amp;"】"))</f>
        <v>【52.41】</v>
      </c>
      <c r="DS6" s="22">
        <f>IF(DS7="",NA(),DS7)</f>
        <v>9.91</v>
      </c>
      <c r="DT6" s="22">
        <f t="shared" ref="DT6:EB6" si="13">IF(DT7="",NA(),DT7)</f>
        <v>9.91</v>
      </c>
      <c r="DU6" s="22">
        <f t="shared" si="13"/>
        <v>9.91</v>
      </c>
      <c r="DV6" s="22">
        <f t="shared" si="13"/>
        <v>9.91</v>
      </c>
      <c r="DW6" s="22">
        <f t="shared" si="13"/>
        <v>9.91</v>
      </c>
      <c r="DX6" s="22">
        <f t="shared" si="13"/>
        <v>23.02</v>
      </c>
      <c r="DY6" s="22">
        <f t="shared" si="13"/>
        <v>21.86</v>
      </c>
      <c r="DZ6" s="22">
        <f t="shared" si="13"/>
        <v>21.01</v>
      </c>
      <c r="EA6" s="22">
        <f t="shared" si="13"/>
        <v>21.96</v>
      </c>
      <c r="EB6" s="22">
        <f t="shared" si="13"/>
        <v>23.12</v>
      </c>
      <c r="EC6" s="21" t="str">
        <f>IF(EC7="","",IF(EC7="-","【-】","【"&amp;SUBSTITUTE(TEXT(EC7,"#,##0.00"),"-","△")&amp;"】"))</f>
        <v>【26.78】</v>
      </c>
      <c r="ED6" s="21">
        <f>IF(ED7="",NA(),ED7)</f>
        <v>0</v>
      </c>
      <c r="EE6" s="21">
        <f t="shared" ref="EE6:EM6" si="14">IF(EE7="",NA(),EE7)</f>
        <v>0</v>
      </c>
      <c r="EF6" s="21">
        <f t="shared" si="14"/>
        <v>0</v>
      </c>
      <c r="EG6" s="21">
        <f t="shared" si="14"/>
        <v>0</v>
      </c>
      <c r="EH6" s="21">
        <f t="shared" si="14"/>
        <v>0</v>
      </c>
      <c r="EI6" s="22">
        <f t="shared" si="14"/>
        <v>0.38</v>
      </c>
      <c r="EJ6" s="22">
        <f t="shared" si="14"/>
        <v>0.51</v>
      </c>
      <c r="EK6" s="22">
        <f t="shared" si="14"/>
        <v>0.35</v>
      </c>
      <c r="EL6" s="22">
        <f t="shared" si="14"/>
        <v>0.31</v>
      </c>
      <c r="EM6" s="22">
        <f t="shared" si="14"/>
        <v>0.41</v>
      </c>
      <c r="EN6" s="21" t="str">
        <f>IF(EN7="","",IF(EN7="-","【-】","【"&amp;SUBSTITUTE(TEXT(EN7,"#,##0.00"),"-","△")&amp;"】"))</f>
        <v>【0.59】</v>
      </c>
    </row>
    <row r="7" spans="1:144" s="23" customFormat="1" x14ac:dyDescent="0.15">
      <c r="A7" s="15"/>
      <c r="B7" s="24">
        <v>2024</v>
      </c>
      <c r="C7" s="24">
        <v>16942</v>
      </c>
      <c r="D7" s="24">
        <v>46</v>
      </c>
      <c r="E7" s="24">
        <v>1</v>
      </c>
      <c r="F7" s="24">
        <v>0</v>
      </c>
      <c r="G7" s="24">
        <v>1</v>
      </c>
      <c r="H7" s="24" t="s">
        <v>93</v>
      </c>
      <c r="I7" s="24" t="s">
        <v>94</v>
      </c>
      <c r="J7" s="24" t="s">
        <v>95</v>
      </c>
      <c r="K7" s="24" t="s">
        <v>96</v>
      </c>
      <c r="L7" s="24" t="s">
        <v>97</v>
      </c>
      <c r="M7" s="24" t="s">
        <v>98</v>
      </c>
      <c r="N7" s="25" t="s">
        <v>99</v>
      </c>
      <c r="O7" s="25">
        <v>91.01</v>
      </c>
      <c r="P7" s="25">
        <v>99.19</v>
      </c>
      <c r="Q7" s="25">
        <v>6950</v>
      </c>
      <c r="R7" s="25">
        <v>4267</v>
      </c>
      <c r="S7" s="25">
        <v>397.72</v>
      </c>
      <c r="T7" s="25">
        <v>10.73</v>
      </c>
      <c r="U7" s="25">
        <v>4154</v>
      </c>
      <c r="V7" s="25">
        <v>5.8</v>
      </c>
      <c r="W7" s="25">
        <v>716.21</v>
      </c>
      <c r="X7" s="25">
        <v>106.64</v>
      </c>
      <c r="Y7" s="25">
        <v>100.41</v>
      </c>
      <c r="Z7" s="25">
        <v>122.14</v>
      </c>
      <c r="AA7" s="25">
        <v>128.58000000000001</v>
      </c>
      <c r="AB7" s="25">
        <v>135.28</v>
      </c>
      <c r="AC7" s="25">
        <v>114.22</v>
      </c>
      <c r="AD7" s="25">
        <v>108.19</v>
      </c>
      <c r="AE7" s="25">
        <v>106.93</v>
      </c>
      <c r="AF7" s="25">
        <v>109.12</v>
      </c>
      <c r="AG7" s="25">
        <v>105.82</v>
      </c>
      <c r="AH7" s="25">
        <v>107.26</v>
      </c>
      <c r="AI7" s="25">
        <v>140.71</v>
      </c>
      <c r="AJ7" s="25">
        <v>140.79</v>
      </c>
      <c r="AK7" s="25">
        <v>128.11000000000001</v>
      </c>
      <c r="AL7" s="25">
        <v>100.03</v>
      </c>
      <c r="AM7" s="25">
        <v>0</v>
      </c>
      <c r="AN7" s="25">
        <v>22.71</v>
      </c>
      <c r="AO7" s="25">
        <v>6.17</v>
      </c>
      <c r="AP7" s="25">
        <v>20.41</v>
      </c>
      <c r="AQ7" s="25">
        <v>19.420000000000002</v>
      </c>
      <c r="AR7" s="25">
        <v>19.850000000000001</v>
      </c>
      <c r="AS7" s="25">
        <v>1.61</v>
      </c>
      <c r="AT7" s="25">
        <v>78.06</v>
      </c>
      <c r="AU7" s="25">
        <v>75.709999999999994</v>
      </c>
      <c r="AV7" s="25">
        <v>89.72</v>
      </c>
      <c r="AW7" s="25">
        <v>144.22</v>
      </c>
      <c r="AX7" s="25">
        <v>212.47</v>
      </c>
      <c r="AY7" s="25">
        <v>381.07</v>
      </c>
      <c r="AZ7" s="25">
        <v>367.4</v>
      </c>
      <c r="BA7" s="25">
        <v>345.42</v>
      </c>
      <c r="BB7" s="25">
        <v>315.60000000000002</v>
      </c>
      <c r="BC7" s="25">
        <v>294.89</v>
      </c>
      <c r="BD7" s="25">
        <v>239.69</v>
      </c>
      <c r="BE7" s="25">
        <v>371.35</v>
      </c>
      <c r="BF7" s="25">
        <v>286.24</v>
      </c>
      <c r="BG7" s="25">
        <v>199.86</v>
      </c>
      <c r="BH7" s="25">
        <v>124.72</v>
      </c>
      <c r="BI7" s="25">
        <v>63.06</v>
      </c>
      <c r="BJ7" s="25">
        <v>556.47</v>
      </c>
      <c r="BK7" s="25">
        <v>564.99</v>
      </c>
      <c r="BL7" s="25">
        <v>631.39</v>
      </c>
      <c r="BM7" s="25">
        <v>625.11</v>
      </c>
      <c r="BN7" s="25">
        <v>602.79</v>
      </c>
      <c r="BO7" s="25">
        <v>264.86</v>
      </c>
      <c r="BP7" s="25">
        <v>77.349999999999994</v>
      </c>
      <c r="BQ7" s="25">
        <v>78.59</v>
      </c>
      <c r="BR7" s="25">
        <v>85.4</v>
      </c>
      <c r="BS7" s="25">
        <v>87.47</v>
      </c>
      <c r="BT7" s="25">
        <v>102.08</v>
      </c>
      <c r="BU7" s="25">
        <v>78.67</v>
      </c>
      <c r="BV7" s="25">
        <v>80.56</v>
      </c>
      <c r="BW7" s="25">
        <v>76.55</v>
      </c>
      <c r="BX7" s="25">
        <v>77.739999999999995</v>
      </c>
      <c r="BY7" s="25">
        <v>77.459999999999994</v>
      </c>
      <c r="BZ7" s="25">
        <v>97.59</v>
      </c>
      <c r="CA7" s="25">
        <v>401.05</v>
      </c>
      <c r="CB7" s="25">
        <v>399.08</v>
      </c>
      <c r="CC7" s="25">
        <v>369.56</v>
      </c>
      <c r="CD7" s="25">
        <v>314.99</v>
      </c>
      <c r="CE7" s="25">
        <v>286.29000000000002</v>
      </c>
      <c r="CF7" s="25">
        <v>257.95</v>
      </c>
      <c r="CG7" s="25">
        <v>260.87</v>
      </c>
      <c r="CH7" s="25">
        <v>269.25</v>
      </c>
      <c r="CI7" s="25">
        <v>274.94</v>
      </c>
      <c r="CJ7" s="25">
        <v>290.02999999999997</v>
      </c>
      <c r="CK7" s="25">
        <v>181.66</v>
      </c>
      <c r="CL7" s="25">
        <v>66.02</v>
      </c>
      <c r="CM7" s="25">
        <v>69.510000000000005</v>
      </c>
      <c r="CN7" s="25">
        <v>72.62</v>
      </c>
      <c r="CO7" s="25">
        <v>83.74</v>
      </c>
      <c r="CP7" s="25">
        <v>80.73</v>
      </c>
      <c r="CQ7" s="25">
        <v>39.94</v>
      </c>
      <c r="CR7" s="25">
        <v>40.19</v>
      </c>
      <c r="CS7" s="25">
        <v>41.14</v>
      </c>
      <c r="CT7" s="25">
        <v>41.02</v>
      </c>
      <c r="CU7" s="25">
        <v>43.22</v>
      </c>
      <c r="CV7" s="25">
        <v>60.21</v>
      </c>
      <c r="CW7" s="25">
        <v>37.31</v>
      </c>
      <c r="CX7" s="25">
        <v>34.89</v>
      </c>
      <c r="CY7" s="25">
        <v>32.619999999999997</v>
      </c>
      <c r="CZ7" s="25">
        <v>31.52</v>
      </c>
      <c r="DA7" s="25">
        <v>30.76</v>
      </c>
      <c r="DB7" s="25">
        <v>69.41</v>
      </c>
      <c r="DC7" s="25">
        <v>71.52</v>
      </c>
      <c r="DD7" s="25">
        <v>70.42</v>
      </c>
      <c r="DE7" s="25">
        <v>69.900000000000006</v>
      </c>
      <c r="DF7" s="25">
        <v>70.16</v>
      </c>
      <c r="DG7" s="25">
        <v>89.21</v>
      </c>
      <c r="DH7" s="25">
        <v>67.22</v>
      </c>
      <c r="DI7" s="25">
        <v>69.23</v>
      </c>
      <c r="DJ7" s="25">
        <v>70.650000000000006</v>
      </c>
      <c r="DK7" s="25">
        <v>71.59</v>
      </c>
      <c r="DL7" s="25">
        <v>72.349999999999994</v>
      </c>
      <c r="DM7" s="25">
        <v>53.25</v>
      </c>
      <c r="DN7" s="25">
        <v>53.4</v>
      </c>
      <c r="DO7" s="25">
        <v>52.14</v>
      </c>
      <c r="DP7" s="25">
        <v>53.49</v>
      </c>
      <c r="DQ7" s="25">
        <v>51.79</v>
      </c>
      <c r="DR7" s="25">
        <v>52.41</v>
      </c>
      <c r="DS7" s="25">
        <v>9.91</v>
      </c>
      <c r="DT7" s="25">
        <v>9.91</v>
      </c>
      <c r="DU7" s="25">
        <v>9.91</v>
      </c>
      <c r="DV7" s="25">
        <v>9.91</v>
      </c>
      <c r="DW7" s="25">
        <v>9.91</v>
      </c>
      <c r="DX7" s="25">
        <v>23.02</v>
      </c>
      <c r="DY7" s="25">
        <v>21.86</v>
      </c>
      <c r="DZ7" s="25">
        <v>21.01</v>
      </c>
      <c r="EA7" s="25">
        <v>21.96</v>
      </c>
      <c r="EB7" s="25">
        <v>23.12</v>
      </c>
      <c r="EC7" s="25">
        <v>26.78</v>
      </c>
      <c r="ED7" s="25">
        <v>0</v>
      </c>
      <c r="EE7" s="25">
        <v>0</v>
      </c>
      <c r="EF7" s="25">
        <v>0</v>
      </c>
      <c r="EG7" s="25">
        <v>0</v>
      </c>
      <c r="EH7" s="25">
        <v>0</v>
      </c>
      <c r="EI7" s="25">
        <v>0.38</v>
      </c>
      <c r="EJ7" s="25">
        <v>0.51</v>
      </c>
      <c r="EK7" s="25">
        <v>0.35</v>
      </c>
      <c r="EL7" s="25">
        <v>0.31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阿部雅俊</cp:lastModifiedBy>
  <cp:lastPrinted>2026-02-04T00:24:22Z</cp:lastPrinted>
  <dcterms:created xsi:type="dcterms:W3CDTF">2025-12-12T09:10:28Z</dcterms:created>
  <dcterms:modified xsi:type="dcterms:W3CDTF">2026-02-04T05:22:25Z</dcterms:modified>
  <cp:category/>
</cp:coreProperties>
</file>